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2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<sst xmlns="http://schemas.openxmlformats.org/spreadsheetml/2006/main" count="110" uniqueCount="33">
  <si>
    <t>EJECUCION DE GASTOS PRESUPUESTO INSTITUCIONAL - UNALM</t>
  </si>
  <si>
    <t>A NIVEL DE UNIDAD EJECUTORA Y PROGRAMA</t>
  </si>
  <si>
    <t>(En Nuevos Soles)</t>
  </si>
  <si>
    <t>SECTOR: 10 EDUCACION</t>
  </si>
  <si>
    <t>PLIEGO: 518 UNIVERSIDAD NACIONAL AGRARIA LA MOLINA</t>
  </si>
  <si>
    <t>Ejecución del Gasto Año 2002</t>
  </si>
  <si>
    <t>Ejecución del Gasto Año 2003</t>
  </si>
  <si>
    <t>GRUPO GENERICO DEL GASTO</t>
  </si>
  <si>
    <t>Recursos</t>
  </si>
  <si>
    <t>Rec. Direc.</t>
  </si>
  <si>
    <t>Donaciones y</t>
  </si>
  <si>
    <t>Total</t>
  </si>
  <si>
    <t>Ordinarios</t>
  </si>
  <si>
    <t>Recaudados</t>
  </si>
  <si>
    <t>Transferencias</t>
  </si>
  <si>
    <t>Toda Fuente</t>
  </si>
  <si>
    <t>5. GASTOS CORRIENTES</t>
  </si>
  <si>
    <t xml:space="preserve">    1. Personal y Obligaciones Soc.</t>
  </si>
  <si>
    <t xml:space="preserve">     2. Obligaciones Previsionales</t>
  </si>
  <si>
    <t xml:space="preserve">     3. Bienes y Servicios</t>
  </si>
  <si>
    <t xml:space="preserve">     4. Otros Gastos Corrientes</t>
  </si>
  <si>
    <t>6. GASTOS DE CAPITAL</t>
  </si>
  <si>
    <t xml:space="preserve">      5. Inversiones</t>
  </si>
  <si>
    <t xml:space="preserve">      7. Otros Gastos de Capital</t>
  </si>
  <si>
    <t>TOTAL</t>
  </si>
  <si>
    <t xml:space="preserve">Fuente: Oficina Adm. de Planificación - Dpto. de Presupuesto </t>
  </si>
  <si>
    <t>Ejecución del Gasto Año 2004</t>
  </si>
  <si>
    <t>Ejecución del Gasto Año 2005</t>
  </si>
  <si>
    <t>Rec. Oper.</t>
  </si>
  <si>
    <t>Ofic. Créd. Ext.</t>
  </si>
  <si>
    <t>Ejecución del Gasto Año 2006</t>
  </si>
  <si>
    <t>Ejecución del Gasto Año 2007</t>
  </si>
  <si>
    <t>Ofi. Créd. Ext.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</si>
</sst>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6.4"/>
      <color indexed="8"/>
      <name val="Arial"/>
      <family val="2"/>
    </font>
    <font>
      <sz val="9.25"/>
      <color indexed="8"/>
      <name val="Arial"/>
      <family val="2"/>
    </font>
    <font>
      <sz val="5.95"/>
      <color indexed="8"/>
      <name val="Arial"/>
      <family val="2"/>
    </font>
    <font>
      <sz val="6.5"/>
      <color indexed="8"/>
      <name val="Arial"/>
      <family val="2"/>
    </font>
    <font>
      <sz val="7.3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.7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3" fillId="0" borderId="3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EJECUCION DE GASTOS 
AÑO 2002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5375"/>
          <c:w val="0.4855"/>
          <c:h val="0.439"/>
        </c:manualLayout>
      </c:layout>
      <c:pie3DChart>
        <c:varyColors val="1"/>
        <c:ser>
          <c:idx val="0"/>
          <c:order val="0"/>
          <c:tx>
            <c:strRef>
              <c:f>'[1]EJEC. DE GASTOS 2002-2003'!$N$7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'[1]EJEC. DE GASTOS 2002-2003'!$L$8:$M$13</c:f>
              <c:multiLvlStrCache>
                <c:ptCount val="6"/>
                <c:lvl>
                  <c:pt idx="0">
                    <c:v>1. Personal y Obligaciones Soc.</c:v>
                  </c:pt>
                  <c:pt idx="1">
                    <c:v>2. Obligaciones Previsionales</c:v>
                  </c:pt>
                  <c:pt idx="2">
                    <c:v>3. Bienes y Servicios</c:v>
                  </c:pt>
                  <c:pt idx="3">
                    <c:v>4. Otros Gastos Corrientes</c:v>
                  </c:pt>
                  <c:pt idx="4">
                    <c:v>5. Inversiones</c:v>
                  </c:pt>
                  <c:pt idx="5">
                    <c:v>7. Otros Gastos de Capital</c:v>
                  </c:pt>
                </c:lvl>
              </c:multiLvlStrCache>
            </c:multiLvlStrRef>
          </c:cat>
          <c:val>
            <c:numRef>
              <c:f>'[1]EJEC. DE GASTOS 2002-2003'!$N$8:$N$13</c:f>
              <c:numCache>
                <c:ptCount val="6"/>
                <c:pt idx="0">
                  <c:v>15495168</c:v>
                </c:pt>
                <c:pt idx="1">
                  <c:v>12177457</c:v>
                </c:pt>
                <c:pt idx="2">
                  <c:v>12806640</c:v>
                </c:pt>
                <c:pt idx="3">
                  <c:v>1608002</c:v>
                </c:pt>
                <c:pt idx="4">
                  <c:v>1952133</c:v>
                </c:pt>
                <c:pt idx="5">
                  <c:v>1138521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1615"/>
          <c:w val="0.34425"/>
          <c:h val="0.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EJECUCION DE GASTOS
 AÑO 2003</a:t>
            </a:r>
          </a:p>
        </c:rich>
      </c:tx>
      <c:layout>
        <c:manualLayout>
          <c:xMode val="factor"/>
          <c:yMode val="factor"/>
          <c:x val="0.083"/>
          <c:y val="-0.02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45"/>
          <c:w val="0.50375"/>
          <c:h val="0.455"/>
        </c:manualLayout>
      </c:layout>
      <c:pie3DChart>
        <c:varyColors val="1"/>
        <c:ser>
          <c:idx val="0"/>
          <c:order val="0"/>
          <c:tx>
            <c:strRef>
              <c:f>'[1]EJEC. DE GASTOS 2002-2003'!$O$7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'[1]EJEC. DE GASTOS 2002-2003'!$L$8:$L$13</c:f>
              <c:strCache>
                <c:ptCount val="6"/>
                <c:pt idx="0">
                  <c:v>1. Personal y Obligaciones Soc.</c:v>
                </c:pt>
                <c:pt idx="1">
                  <c:v>2. Obligaciones Previsionales</c:v>
                </c:pt>
                <c:pt idx="2">
                  <c:v>3. Bienes y Servicios</c:v>
                </c:pt>
                <c:pt idx="3">
                  <c:v>4. Otros Gastos Corrientes</c:v>
                </c:pt>
                <c:pt idx="4">
                  <c:v>5. Inversiones</c:v>
                </c:pt>
                <c:pt idx="5">
                  <c:v>7. Otros Gastos de Capital</c:v>
                </c:pt>
              </c:strCache>
            </c:strRef>
          </c:cat>
          <c:val>
            <c:numRef>
              <c:f>'[1]EJEC. DE GASTOS 2002-2003'!$O$8:$O$13</c:f>
              <c:numCache>
                <c:ptCount val="6"/>
                <c:pt idx="0">
                  <c:v>16618499.5</c:v>
                </c:pt>
                <c:pt idx="1">
                  <c:v>12778035.78</c:v>
                </c:pt>
                <c:pt idx="2">
                  <c:v>13589603.51</c:v>
                </c:pt>
                <c:pt idx="3">
                  <c:v>1777293.52</c:v>
                </c:pt>
                <c:pt idx="4">
                  <c:v>2556699.22</c:v>
                </c:pt>
                <c:pt idx="5">
                  <c:v>2928843.49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"/>
          <c:y val="0.21325"/>
          <c:w val="0.34375"/>
          <c:h val="0.6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EJECUCION DE GASTOS 
AÑO 2004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8125"/>
          <c:w val="0.41225"/>
          <c:h val="0.388"/>
        </c:manualLayout>
      </c:layout>
      <c:pie3DChart>
        <c:varyColors val="1"/>
        <c:ser>
          <c:idx val="0"/>
          <c:order val="0"/>
          <c:tx>
            <c:strRef>
              <c:f>'[1]EJEC. DE GASTOS 2004-2005'!$P$7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'[1]EJEC. DE GASTOS 2004-2005'!$N$8:$O$13</c:f>
              <c:multiLvlStrCache>
                <c:ptCount val="6"/>
                <c:lvl>
                  <c:pt idx="0">
                    <c:v>1. Personal y Obligaciones Soc.</c:v>
                  </c:pt>
                  <c:pt idx="1">
                    <c:v>2. Obligaciones Previsionales</c:v>
                  </c:pt>
                  <c:pt idx="2">
                    <c:v>3. Bienes y Servicios</c:v>
                  </c:pt>
                  <c:pt idx="3">
                    <c:v>4. Otros Gastos Corrientes</c:v>
                  </c:pt>
                  <c:pt idx="4">
                    <c:v>5. Inversiones</c:v>
                  </c:pt>
                  <c:pt idx="5">
                    <c:v>7. Otros Gastos de Capital</c:v>
                  </c:pt>
                </c:lvl>
              </c:multiLvlStrCache>
            </c:multiLvlStrRef>
          </c:cat>
          <c:val>
            <c:numRef>
              <c:f>'[1]EJEC. DE GASTOS 2004-2005'!$P$8:$P$13</c:f>
              <c:numCache>
                <c:ptCount val="6"/>
                <c:pt idx="0">
                  <c:v>17511902</c:v>
                </c:pt>
                <c:pt idx="1">
                  <c:v>13191282</c:v>
                </c:pt>
                <c:pt idx="2">
                  <c:v>19718458</c:v>
                </c:pt>
                <c:pt idx="3">
                  <c:v>1900949</c:v>
                </c:pt>
                <c:pt idx="4">
                  <c:v>3745884</c:v>
                </c:pt>
                <c:pt idx="5">
                  <c:v>2447004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25"/>
          <c:y val="0.184"/>
          <c:w val="0.36375"/>
          <c:h val="0.5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EJECUCION DE GASTOS
 AÑO 2005</a:t>
            </a:r>
          </a:p>
        </c:rich>
      </c:tx>
      <c:layout>
        <c:manualLayout>
          <c:xMode val="factor"/>
          <c:yMode val="factor"/>
          <c:x val="0.01525"/>
          <c:y val="0.00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305"/>
          <c:w val="0.41675"/>
          <c:h val="0.379"/>
        </c:manualLayout>
      </c:layout>
      <c:pie3DChart>
        <c:varyColors val="1"/>
        <c:ser>
          <c:idx val="0"/>
          <c:order val="0"/>
          <c:tx>
            <c:strRef>
              <c:f>'[1]EJEC. DE GASTOS 2004-2005'!$Q$7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'[1]EJEC. DE GASTOS 2004-2005'!$N$8:$N$13</c:f>
              <c:strCache>
                <c:ptCount val="6"/>
                <c:pt idx="0">
                  <c:v>1. Personal y Obligaciones Soc.</c:v>
                </c:pt>
                <c:pt idx="1">
                  <c:v>2. Obligaciones Previsionales</c:v>
                </c:pt>
                <c:pt idx="2">
                  <c:v>3. Bienes y Servicios</c:v>
                </c:pt>
                <c:pt idx="3">
                  <c:v>4. Otros Gastos Corrientes</c:v>
                </c:pt>
                <c:pt idx="4">
                  <c:v>5. Inversiones</c:v>
                </c:pt>
                <c:pt idx="5">
                  <c:v>7. Otros Gastos de Capital</c:v>
                </c:pt>
              </c:strCache>
            </c:strRef>
          </c:cat>
          <c:val>
            <c:numRef>
              <c:f>'[1]EJEC. DE GASTOS 2004-2005'!$Q$8:$Q$13</c:f>
              <c:numCache>
                <c:ptCount val="6"/>
                <c:pt idx="0">
                  <c:v>17889588</c:v>
                </c:pt>
                <c:pt idx="1">
                  <c:v>13832829</c:v>
                </c:pt>
                <c:pt idx="2">
                  <c:v>15285899</c:v>
                </c:pt>
                <c:pt idx="3">
                  <c:v>2003388</c:v>
                </c:pt>
                <c:pt idx="4">
                  <c:v>3752236</c:v>
                </c:pt>
                <c:pt idx="5">
                  <c:v>2584518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25"/>
          <c:y val="0.1705"/>
          <c:w val="0.37125"/>
          <c:h val="0.5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EJECUCION DE GASTOS AÑO 2006</a:t>
            </a:r>
          </a:p>
        </c:rich>
      </c:tx>
      <c:layout>
        <c:manualLayout>
          <c:xMode val="factor"/>
          <c:yMode val="factor"/>
          <c:x val="0.058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273"/>
          <c:w val="0.52675"/>
          <c:h val="0.4545"/>
        </c:manualLayout>
      </c:layout>
      <c:pie3DChart>
        <c:varyColors val="1"/>
        <c:ser>
          <c:idx val="0"/>
          <c:order val="0"/>
          <c:tx>
            <c:strRef>
              <c:f>'[1]EJEC. DE GASTO 2006-2007'!$O$13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'[1]EJEC. DE GASTO 2006-2007'!$M$14:$N$19</c:f>
              <c:multiLvlStrCache>
                <c:ptCount val="6"/>
                <c:lvl>
                  <c:pt idx="0">
                    <c:v>1. Personal y Obligaciones Soc.</c:v>
                  </c:pt>
                  <c:pt idx="1">
                    <c:v>2. Obligaciones Previsionales</c:v>
                  </c:pt>
                  <c:pt idx="2">
                    <c:v>3. Bienes y Servicios</c:v>
                  </c:pt>
                  <c:pt idx="3">
                    <c:v>4. Otros Gastos Corrientes</c:v>
                  </c:pt>
                  <c:pt idx="4">
                    <c:v>5. Inversiones</c:v>
                  </c:pt>
                  <c:pt idx="5">
                    <c:v>7. Otros Gastos de Capital</c:v>
                  </c:pt>
                </c:lvl>
              </c:multiLvlStrCache>
            </c:multiLvlStrRef>
          </c:cat>
          <c:val>
            <c:numRef>
              <c:f>'[1]EJEC. DE GASTO 2006-2007'!$O$14:$O$19</c:f>
              <c:numCache>
                <c:ptCount val="6"/>
                <c:pt idx="0">
                  <c:v>20411231.29</c:v>
                </c:pt>
                <c:pt idx="1">
                  <c:v>13643226.57</c:v>
                </c:pt>
                <c:pt idx="2">
                  <c:v>14819743.19</c:v>
                </c:pt>
                <c:pt idx="3">
                  <c:v>2207938.98</c:v>
                </c:pt>
                <c:pt idx="4">
                  <c:v>3669115.58</c:v>
                </c:pt>
                <c:pt idx="5">
                  <c:v>1652389.92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1525"/>
          <c:w val="0.339"/>
          <c:h val="0.6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EJECUCION DE GASTOS AÑO 2007</a:t>
            </a:r>
          </a:p>
        </c:rich>
      </c:tx>
      <c:layout>
        <c:manualLayout>
          <c:xMode val="factor"/>
          <c:yMode val="factor"/>
          <c:x val="0.04125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257"/>
          <c:w val="0.522"/>
          <c:h val="0.47725"/>
        </c:manualLayout>
      </c:layout>
      <c:pie3DChart>
        <c:varyColors val="1"/>
        <c:ser>
          <c:idx val="0"/>
          <c:order val="0"/>
          <c:tx>
            <c:strRef>
              <c:f>'[1]EJEC. DE GASTO 2006-2007'!$P$13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'[1]EJEC. DE GASTO 2006-2007'!$M$14:$N$19</c:f>
              <c:multiLvlStrCache>
                <c:ptCount val="6"/>
                <c:lvl>
                  <c:pt idx="0">
                    <c:v>1. Personal y Obligaciones Soc.</c:v>
                  </c:pt>
                  <c:pt idx="1">
                    <c:v>2. Obligaciones Previsionales</c:v>
                  </c:pt>
                  <c:pt idx="2">
                    <c:v>3. Bienes y Servicios</c:v>
                  </c:pt>
                  <c:pt idx="3">
                    <c:v>4. Otros Gastos Corrientes</c:v>
                  </c:pt>
                  <c:pt idx="4">
                    <c:v>5. Inversiones</c:v>
                  </c:pt>
                  <c:pt idx="5">
                    <c:v>7. Otros Gastos de Capital</c:v>
                  </c:pt>
                </c:lvl>
              </c:multiLvlStrCache>
            </c:multiLvlStrRef>
          </c:cat>
          <c:val>
            <c:numRef>
              <c:f>'[1]EJEC. DE GASTO 2006-2007'!$P$14:$P$19</c:f>
              <c:numCache>
                <c:ptCount val="6"/>
                <c:pt idx="0">
                  <c:v>21206097.04</c:v>
                </c:pt>
                <c:pt idx="1">
                  <c:v>13608128.91</c:v>
                </c:pt>
                <c:pt idx="2">
                  <c:v>16188527.910000002</c:v>
                </c:pt>
                <c:pt idx="3">
                  <c:v>1828516.77</c:v>
                </c:pt>
                <c:pt idx="4">
                  <c:v>3680434.2600000002</c:v>
                </c:pt>
                <c:pt idx="5">
                  <c:v>1357413.36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20525"/>
          <c:w val="0.35"/>
          <c:h val="0.5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27</xdr:row>
      <xdr:rowOff>9525</xdr:rowOff>
    </xdr:from>
    <xdr:to>
      <xdr:col>3</xdr:col>
      <xdr:colOff>695325</xdr:colOff>
      <xdr:row>38</xdr:row>
      <xdr:rowOff>123825</xdr:rowOff>
    </xdr:to>
    <xdr:graphicFrame>
      <xdr:nvGraphicFramePr>
        <xdr:cNvPr id="1" name="Gráfico 1"/>
        <xdr:cNvGraphicFramePr/>
      </xdr:nvGraphicFramePr>
      <xdr:xfrm>
        <a:off x="228600" y="5229225"/>
        <a:ext cx="36004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27</xdr:row>
      <xdr:rowOff>19050</xdr:rowOff>
    </xdr:from>
    <xdr:to>
      <xdr:col>8</xdr:col>
      <xdr:colOff>666750</xdr:colOff>
      <xdr:row>38</xdr:row>
      <xdr:rowOff>152400</xdr:rowOff>
    </xdr:to>
    <xdr:graphicFrame>
      <xdr:nvGraphicFramePr>
        <xdr:cNvPr id="2" name="Gráfico 2"/>
        <xdr:cNvGraphicFramePr/>
      </xdr:nvGraphicFramePr>
      <xdr:xfrm>
        <a:off x="4200525" y="5238750"/>
        <a:ext cx="34099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27</xdr:row>
      <xdr:rowOff>9525</xdr:rowOff>
    </xdr:from>
    <xdr:to>
      <xdr:col>4</xdr:col>
      <xdr:colOff>352425</xdr:colOff>
      <xdr:row>38</xdr:row>
      <xdr:rowOff>19050</xdr:rowOff>
    </xdr:to>
    <xdr:graphicFrame>
      <xdr:nvGraphicFramePr>
        <xdr:cNvPr id="1" name="Gráfico 1"/>
        <xdr:cNvGraphicFramePr/>
      </xdr:nvGraphicFramePr>
      <xdr:xfrm>
        <a:off x="333375" y="5200650"/>
        <a:ext cx="3933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27</xdr:row>
      <xdr:rowOff>0</xdr:rowOff>
    </xdr:from>
    <xdr:to>
      <xdr:col>9</xdr:col>
      <xdr:colOff>714375</xdr:colOff>
      <xdr:row>38</xdr:row>
      <xdr:rowOff>0</xdr:rowOff>
    </xdr:to>
    <xdr:graphicFrame>
      <xdr:nvGraphicFramePr>
        <xdr:cNvPr id="2" name="Gráfico 2"/>
        <xdr:cNvGraphicFramePr/>
      </xdr:nvGraphicFramePr>
      <xdr:xfrm>
        <a:off x="4581525" y="5191125"/>
        <a:ext cx="38576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25</xdr:row>
      <xdr:rowOff>76200</xdr:rowOff>
    </xdr:from>
    <xdr:to>
      <xdr:col>4</xdr:col>
      <xdr:colOff>438150</xdr:colOff>
      <xdr:row>39</xdr:row>
      <xdr:rowOff>104775</xdr:rowOff>
    </xdr:to>
    <xdr:graphicFrame>
      <xdr:nvGraphicFramePr>
        <xdr:cNvPr id="1" name="Gráfico 2"/>
        <xdr:cNvGraphicFramePr/>
      </xdr:nvGraphicFramePr>
      <xdr:xfrm>
        <a:off x="314325" y="4914900"/>
        <a:ext cx="4019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752475</xdr:colOff>
      <xdr:row>25</xdr:row>
      <xdr:rowOff>85725</xdr:rowOff>
    </xdr:from>
    <xdr:to>
      <xdr:col>10</xdr:col>
      <xdr:colOff>647700</xdr:colOff>
      <xdr:row>39</xdr:row>
      <xdr:rowOff>104775</xdr:rowOff>
    </xdr:to>
    <xdr:graphicFrame>
      <xdr:nvGraphicFramePr>
        <xdr:cNvPr id="2" name="Gráfico 5"/>
        <xdr:cNvGraphicFramePr/>
      </xdr:nvGraphicFramePr>
      <xdr:xfrm>
        <a:off x="4648200" y="4924425"/>
        <a:ext cx="4467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N%202002%20-%202007%20CAPITULO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6"/>
      <sheetName val="PRESP. INST. 2002-2003 "/>
      <sheetName val="PRESP. INST. 2004-2005"/>
      <sheetName val="PRESP. INST. 2006-2007"/>
      <sheetName val="resumen PRESP. INST. 2002-2007"/>
      <sheetName val="PIM 2002-2007"/>
      <sheetName val="EJEC. DE GASTOS 2002-2003"/>
      <sheetName val="EJEC. DE GASTOS 2004-2005"/>
      <sheetName val="EJEC. DE GASTO 2006-2007"/>
      <sheetName val="PRESP. INST. 2002-2003 ingr."/>
      <sheetName val="PRESP. INST. 2004-2005 ing."/>
      <sheetName val="PRESP. INST. 2006 - 2007"/>
      <sheetName val="PRES.INST. 2002-2003 PROY."/>
      <sheetName val="PRES.INST. 2004-2005 PROY. "/>
      <sheetName val="PRES. INST. 2006-2007 PROY."/>
    </sheetNames>
    <sheetDataSet>
      <sheetData sheetId="6">
        <row r="7">
          <cell r="N7">
            <v>2002</v>
          </cell>
          <cell r="O7">
            <v>2003</v>
          </cell>
        </row>
        <row r="8">
          <cell r="L8" t="str">
            <v>1. Personal y Obligaciones Soc.</v>
          </cell>
          <cell r="N8">
            <v>15495168</v>
          </cell>
          <cell r="O8">
            <v>16618499.5</v>
          </cell>
        </row>
        <row r="9">
          <cell r="L9" t="str">
            <v>2. Obligaciones Previsionales</v>
          </cell>
          <cell r="N9">
            <v>12177457</v>
          </cell>
          <cell r="O9">
            <v>12778035.78</v>
          </cell>
        </row>
        <row r="10">
          <cell r="L10" t="str">
            <v>3. Bienes y Servicios</v>
          </cell>
          <cell r="N10">
            <v>12806640</v>
          </cell>
          <cell r="O10">
            <v>13589603.51</v>
          </cell>
        </row>
        <row r="11">
          <cell r="L11" t="str">
            <v>4. Otros Gastos Corrientes</v>
          </cell>
          <cell r="N11">
            <v>1608002</v>
          </cell>
          <cell r="O11">
            <v>1777293.52</v>
          </cell>
        </row>
        <row r="12">
          <cell r="L12" t="str">
            <v>5. Inversiones</v>
          </cell>
          <cell r="N12">
            <v>1952133</v>
          </cell>
          <cell r="O12">
            <v>2556699.22</v>
          </cell>
        </row>
        <row r="13">
          <cell r="L13" t="str">
            <v>7. Otros Gastos de Capital</v>
          </cell>
          <cell r="N13">
            <v>1138521</v>
          </cell>
          <cell r="O13">
            <v>2928843.49</v>
          </cell>
        </row>
      </sheetData>
      <sheetData sheetId="7">
        <row r="7">
          <cell r="P7">
            <v>2004</v>
          </cell>
          <cell r="Q7">
            <v>2005</v>
          </cell>
        </row>
        <row r="8">
          <cell r="N8" t="str">
            <v>1. Personal y Obligaciones Soc.</v>
          </cell>
          <cell r="P8">
            <v>17511902</v>
          </cell>
          <cell r="Q8">
            <v>17889588</v>
          </cell>
        </row>
        <row r="9">
          <cell r="N9" t="str">
            <v>2. Obligaciones Previsionales</v>
          </cell>
          <cell r="P9">
            <v>13191282</v>
          </cell>
          <cell r="Q9">
            <v>13832829</v>
          </cell>
        </row>
        <row r="10">
          <cell r="N10" t="str">
            <v>3. Bienes y Servicios</v>
          </cell>
          <cell r="P10">
            <v>19718458</v>
          </cell>
          <cell r="Q10">
            <v>15285899</v>
          </cell>
        </row>
        <row r="11">
          <cell r="N11" t="str">
            <v>4. Otros Gastos Corrientes</v>
          </cell>
          <cell r="P11">
            <v>1900949</v>
          </cell>
          <cell r="Q11">
            <v>2003388</v>
          </cell>
        </row>
        <row r="12">
          <cell r="N12" t="str">
            <v>5. Inversiones</v>
          </cell>
          <cell r="P12">
            <v>3745884</v>
          </cell>
          <cell r="Q12">
            <v>3752236</v>
          </cell>
        </row>
        <row r="13">
          <cell r="N13" t="str">
            <v>7. Otros Gastos de Capital</v>
          </cell>
          <cell r="P13">
            <v>2447004</v>
          </cell>
          <cell r="Q13">
            <v>2584518</v>
          </cell>
        </row>
      </sheetData>
      <sheetData sheetId="8">
        <row r="13">
          <cell r="O13">
            <v>2006</v>
          </cell>
          <cell r="P13">
            <v>2007</v>
          </cell>
        </row>
        <row r="14">
          <cell r="M14" t="str">
            <v>1. Personal y Obligaciones Soc.</v>
          </cell>
          <cell r="O14">
            <v>20411231.29</v>
          </cell>
          <cell r="P14">
            <v>21206097.04</v>
          </cell>
        </row>
        <row r="15">
          <cell r="M15" t="str">
            <v>2. Obligaciones Previsionales</v>
          </cell>
          <cell r="O15">
            <v>13643226.57</v>
          </cell>
          <cell r="P15">
            <v>13608128.91</v>
          </cell>
        </row>
        <row r="16">
          <cell r="M16" t="str">
            <v>3. Bienes y Servicios</v>
          </cell>
          <cell r="O16">
            <v>14819743.19</v>
          </cell>
          <cell r="P16">
            <v>16188527.910000002</v>
          </cell>
        </row>
        <row r="17">
          <cell r="M17" t="str">
            <v>4. Otros Gastos Corrientes</v>
          </cell>
          <cell r="O17">
            <v>2207938.98</v>
          </cell>
          <cell r="P17">
            <v>1828516.77</v>
          </cell>
        </row>
        <row r="18">
          <cell r="M18" t="str">
            <v>5. Inversiones</v>
          </cell>
          <cell r="O18">
            <v>3669115.58</v>
          </cell>
          <cell r="P18">
            <v>3680434.2600000002</v>
          </cell>
        </row>
        <row r="19">
          <cell r="M19" t="str">
            <v>7. Otros Gastos de Capital</v>
          </cell>
          <cell r="O19">
            <v>1652389.92</v>
          </cell>
          <cell r="P19">
            <v>1357413.36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CULADO 2002"/>
      <sheetName val="EJEC. DE GASTOS 2002-2003"/>
      <sheetName val="EJEC. DE GASTOS 2004-2005"/>
      <sheetName val="EJEC. DE GASTO 2006-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0">
      <selection activeCell="L29" sqref="L29"/>
    </sheetView>
  </sheetViews>
  <sheetFormatPr defaultColWidth="11.421875" defaultRowHeight="15"/>
  <cols>
    <col min="1" max="1" width="24.140625" style="0" customWidth="1"/>
  </cols>
  <sheetData>
    <row r="2" spans="1:9" ht="15.75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7" t="s">
        <v>2</v>
      </c>
      <c r="B4" s="77"/>
      <c r="C4" s="77"/>
      <c r="D4" s="77"/>
      <c r="E4" s="77"/>
      <c r="F4" s="77"/>
      <c r="G4" s="77"/>
      <c r="H4" s="77"/>
      <c r="I4" s="77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" t="s">
        <v>3</v>
      </c>
      <c r="B6" s="3"/>
      <c r="C6" s="3"/>
      <c r="D6" s="3"/>
      <c r="E6" s="4"/>
      <c r="F6" s="4"/>
      <c r="G6" s="4"/>
      <c r="H6" s="4"/>
      <c r="I6" s="4"/>
    </row>
    <row r="7" spans="1:9" ht="15.75" thickBot="1">
      <c r="A7" s="2" t="s">
        <v>4</v>
      </c>
      <c r="B7" s="3"/>
      <c r="C7" s="3"/>
      <c r="D7" s="3"/>
      <c r="E7" s="4"/>
      <c r="F7" s="4"/>
      <c r="G7" s="4"/>
      <c r="H7" s="4"/>
      <c r="I7" s="4"/>
    </row>
    <row r="8" spans="1:9" ht="15.75" thickBot="1">
      <c r="A8" s="5"/>
      <c r="B8" s="78" t="s">
        <v>5</v>
      </c>
      <c r="C8" s="79"/>
      <c r="D8" s="79"/>
      <c r="E8" s="80"/>
      <c r="F8" s="78" t="s">
        <v>6</v>
      </c>
      <c r="G8" s="79"/>
      <c r="H8" s="79"/>
      <c r="I8" s="80"/>
    </row>
    <row r="9" spans="1:9" ht="15">
      <c r="A9" s="6" t="s">
        <v>7</v>
      </c>
      <c r="B9" s="7" t="s">
        <v>8</v>
      </c>
      <c r="C9" s="8" t="s">
        <v>9</v>
      </c>
      <c r="D9" s="9" t="s">
        <v>10</v>
      </c>
      <c r="E9" s="10" t="s">
        <v>11</v>
      </c>
      <c r="F9" s="7" t="s">
        <v>8</v>
      </c>
      <c r="G9" s="8" t="s">
        <v>9</v>
      </c>
      <c r="H9" s="9" t="s">
        <v>10</v>
      </c>
      <c r="I9" s="10" t="s">
        <v>11</v>
      </c>
    </row>
    <row r="10" spans="1:9" ht="15.75" thickBot="1">
      <c r="A10" s="11"/>
      <c r="B10" s="12" t="s">
        <v>12</v>
      </c>
      <c r="C10" s="13" t="s">
        <v>13</v>
      </c>
      <c r="D10" s="14" t="s">
        <v>14</v>
      </c>
      <c r="E10" s="15" t="s">
        <v>15</v>
      </c>
      <c r="F10" s="12" t="s">
        <v>12</v>
      </c>
      <c r="G10" s="13" t="s">
        <v>13</v>
      </c>
      <c r="H10" s="14" t="s">
        <v>14</v>
      </c>
      <c r="I10" s="15" t="s">
        <v>15</v>
      </c>
    </row>
    <row r="11" spans="1:9" ht="15">
      <c r="A11" s="16"/>
      <c r="B11" s="17"/>
      <c r="C11" s="18"/>
      <c r="D11" s="19"/>
      <c r="E11" s="5"/>
      <c r="F11" s="20"/>
      <c r="G11" s="21"/>
      <c r="H11" s="19"/>
      <c r="I11" s="5"/>
    </row>
    <row r="12" spans="1:9" ht="15">
      <c r="A12" s="6" t="s">
        <v>16</v>
      </c>
      <c r="B12" s="22">
        <f>B14+B15+B16+B17</f>
        <v>33624848</v>
      </c>
      <c r="C12" s="23">
        <f>+C16+C17</f>
        <v>8392943</v>
      </c>
      <c r="D12" s="24">
        <f>+D16</f>
        <v>69476</v>
      </c>
      <c r="E12" s="25">
        <f>E14+E15+E16+E17</f>
        <v>42087267</v>
      </c>
      <c r="F12" s="26">
        <f>F14+F15+F16+F17</f>
        <v>34973716.660000004</v>
      </c>
      <c r="G12" s="27">
        <f>+G16+G17</f>
        <v>9533039.59</v>
      </c>
      <c r="H12" s="24">
        <f>+H16</f>
        <v>256676.06</v>
      </c>
      <c r="I12" s="25">
        <f>I14+I15+I16+I17</f>
        <v>44763432.31</v>
      </c>
    </row>
    <row r="13" spans="1:9" ht="15">
      <c r="A13" s="16"/>
      <c r="B13" s="28"/>
      <c r="C13" s="29"/>
      <c r="D13" s="30"/>
      <c r="E13" s="31"/>
      <c r="F13" s="32"/>
      <c r="G13" s="33"/>
      <c r="H13" s="34"/>
      <c r="I13" s="35"/>
    </row>
    <row r="14" spans="1:9" ht="15">
      <c r="A14" s="16" t="s">
        <v>17</v>
      </c>
      <c r="B14" s="36">
        <v>15495168</v>
      </c>
      <c r="C14" s="29"/>
      <c r="D14" s="30"/>
      <c r="E14" s="37">
        <f>B14</f>
        <v>15495168</v>
      </c>
      <c r="F14" s="38">
        <v>16618499.5</v>
      </c>
      <c r="G14" s="33"/>
      <c r="H14" s="34"/>
      <c r="I14" s="37">
        <f>F14</f>
        <v>16618499.5</v>
      </c>
    </row>
    <row r="15" spans="1:9" ht="15">
      <c r="A15" s="16" t="s">
        <v>18</v>
      </c>
      <c r="B15" s="36">
        <v>12177457</v>
      </c>
      <c r="C15" s="29"/>
      <c r="D15" s="30"/>
      <c r="E15" s="37">
        <f>B15</f>
        <v>12177457</v>
      </c>
      <c r="F15" s="38">
        <v>12778035.78</v>
      </c>
      <c r="G15" s="33"/>
      <c r="H15" s="34"/>
      <c r="I15" s="37">
        <f>F15</f>
        <v>12778035.78</v>
      </c>
    </row>
    <row r="16" spans="1:9" ht="15">
      <c r="A16" s="16" t="s">
        <v>19</v>
      </c>
      <c r="B16" s="36">
        <v>4859956</v>
      </c>
      <c r="C16" s="39">
        <v>7877208</v>
      </c>
      <c r="D16" s="34">
        <v>69476</v>
      </c>
      <c r="E16" s="37">
        <f>+B16+C16+D16</f>
        <v>12806640</v>
      </c>
      <c r="F16" s="38">
        <v>4383723.86</v>
      </c>
      <c r="G16" s="33">
        <v>8949203.59</v>
      </c>
      <c r="H16" s="34">
        <v>256676.06</v>
      </c>
      <c r="I16" s="37">
        <f>+F16+G16+H16</f>
        <v>13589603.51</v>
      </c>
    </row>
    <row r="17" spans="1:9" ht="15">
      <c r="A17" s="16" t="s">
        <v>20</v>
      </c>
      <c r="B17" s="36">
        <v>1092267</v>
      </c>
      <c r="C17" s="39">
        <v>515735</v>
      </c>
      <c r="D17" s="34"/>
      <c r="E17" s="37">
        <f>+C17+B17</f>
        <v>1608002</v>
      </c>
      <c r="F17" s="38">
        <v>1193457.52</v>
      </c>
      <c r="G17" s="33">
        <v>583836</v>
      </c>
      <c r="H17" s="34"/>
      <c r="I17" s="37">
        <f>+G17+F17</f>
        <v>1777293.52</v>
      </c>
    </row>
    <row r="18" spans="1:9" ht="15">
      <c r="A18" s="16"/>
      <c r="B18" s="28"/>
      <c r="C18" s="29"/>
      <c r="D18" s="30"/>
      <c r="E18" s="31"/>
      <c r="F18" s="32"/>
      <c r="G18" s="33"/>
      <c r="H18" s="34"/>
      <c r="I18" s="35"/>
    </row>
    <row r="19" spans="1:9" ht="15">
      <c r="A19" s="6" t="s">
        <v>21</v>
      </c>
      <c r="B19" s="22">
        <f>B21</f>
        <v>1926148</v>
      </c>
      <c r="C19" s="23">
        <f>+C22+C21</f>
        <v>1061302</v>
      </c>
      <c r="D19" s="24">
        <f>+D22</f>
        <v>103204</v>
      </c>
      <c r="E19" s="25">
        <f>E21+E22</f>
        <v>3090654</v>
      </c>
      <c r="F19" s="26">
        <f>F21+F22</f>
        <v>3030728.4200000004</v>
      </c>
      <c r="G19" s="27">
        <f>+G22+G21</f>
        <v>1294127.4</v>
      </c>
      <c r="H19" s="24">
        <f>+H22</f>
        <v>1160686.89</v>
      </c>
      <c r="I19" s="25">
        <f>I21+I22</f>
        <v>5485542.71</v>
      </c>
    </row>
    <row r="20" spans="1:9" ht="15">
      <c r="A20" s="16"/>
      <c r="B20" s="28"/>
      <c r="C20" s="29"/>
      <c r="D20" s="30"/>
      <c r="E20" s="31"/>
      <c r="F20" s="32"/>
      <c r="G20" s="33"/>
      <c r="H20" s="34"/>
      <c r="I20" s="35"/>
    </row>
    <row r="21" spans="1:9" ht="15">
      <c r="A21" s="16" t="s">
        <v>22</v>
      </c>
      <c r="B21" s="36">
        <v>1926148</v>
      </c>
      <c r="C21" s="39">
        <v>25985</v>
      </c>
      <c r="D21" s="30"/>
      <c r="E21" s="37">
        <f>B21+C21</f>
        <v>1952133</v>
      </c>
      <c r="F21" s="38">
        <v>2556699.22</v>
      </c>
      <c r="G21" s="33"/>
      <c r="H21" s="34"/>
      <c r="I21" s="37">
        <f>F21+G21</f>
        <v>2556699.22</v>
      </c>
    </row>
    <row r="22" spans="1:9" ht="15">
      <c r="A22" s="16" t="s">
        <v>23</v>
      </c>
      <c r="B22" s="36"/>
      <c r="C22" s="39">
        <v>1035317</v>
      </c>
      <c r="D22" s="34">
        <v>103204</v>
      </c>
      <c r="E22" s="37">
        <f>C22+D22</f>
        <v>1138521</v>
      </c>
      <c r="F22" s="38">
        <v>474029.2</v>
      </c>
      <c r="G22" s="33">
        <v>1294127.4</v>
      </c>
      <c r="H22" s="34">
        <f>1160686.89</f>
        <v>1160686.89</v>
      </c>
      <c r="I22" s="37">
        <f>SUM(F22:H22)</f>
        <v>2928843.4899999998</v>
      </c>
    </row>
    <row r="23" spans="1:9" ht="15.75" thickBot="1">
      <c r="A23" s="16"/>
      <c r="B23" s="40"/>
      <c r="C23" s="29"/>
      <c r="D23" s="41"/>
      <c r="E23" s="42"/>
      <c r="F23" s="43"/>
      <c r="G23" s="33"/>
      <c r="H23" s="44"/>
      <c r="I23" s="45"/>
    </row>
    <row r="24" spans="1:9" ht="15.75" thickBot="1">
      <c r="A24" s="46" t="s">
        <v>24</v>
      </c>
      <c r="B24" s="47">
        <f>B12+B19</f>
        <v>35550996</v>
      </c>
      <c r="C24" s="48">
        <f>C12+C19</f>
        <v>9454245</v>
      </c>
      <c r="D24" s="49">
        <f>+D12+D19</f>
        <v>172680</v>
      </c>
      <c r="E24" s="50">
        <f>E12+E19</f>
        <v>45177921</v>
      </c>
      <c r="F24" s="47">
        <f>F12+F19</f>
        <v>38004445.080000006</v>
      </c>
      <c r="G24" s="48">
        <f>G12+G19</f>
        <v>10827166.99</v>
      </c>
      <c r="H24" s="49">
        <f>+H12+H19</f>
        <v>1417362.95</v>
      </c>
      <c r="I24" s="50">
        <f>I12+I19</f>
        <v>50248975.02</v>
      </c>
    </row>
    <row r="25" spans="1:9" ht="15">
      <c r="A25" s="4" t="s">
        <v>25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5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5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5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15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5">
      <c r="A39" s="51"/>
      <c r="B39" s="51"/>
      <c r="C39" s="51"/>
      <c r="D39" s="51"/>
      <c r="E39" s="51"/>
      <c r="F39" s="51"/>
      <c r="G39" s="51"/>
      <c r="H39" s="51"/>
      <c r="I39" s="51"/>
    </row>
  </sheetData>
  <sheetProtection/>
  <mergeCells count="5">
    <mergeCell ref="A2:I2"/>
    <mergeCell ref="A3:I3"/>
    <mergeCell ref="A4:I4"/>
    <mergeCell ref="B8:E8"/>
    <mergeCell ref="F8:I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selection activeCell="M36" sqref="M36"/>
    </sheetView>
  </sheetViews>
  <sheetFormatPr defaultColWidth="11.421875" defaultRowHeight="15"/>
  <cols>
    <col min="1" max="1" width="24.421875" style="0" customWidth="1"/>
  </cols>
  <sheetData>
    <row r="2" spans="1:11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3" t="s">
        <v>3</v>
      </c>
      <c r="B6" s="3"/>
      <c r="C6" s="3"/>
      <c r="D6" s="3"/>
      <c r="E6" s="3"/>
      <c r="F6" s="4"/>
      <c r="G6" s="4"/>
      <c r="H6" s="4"/>
      <c r="I6" s="4"/>
      <c r="J6" s="4"/>
      <c r="K6" s="4"/>
    </row>
    <row r="7" spans="1:11" ht="15.75" thickBot="1">
      <c r="A7" s="3" t="s">
        <v>4</v>
      </c>
      <c r="B7" s="3"/>
      <c r="C7" s="3"/>
      <c r="D7" s="3"/>
      <c r="E7" s="3"/>
      <c r="F7" s="4"/>
      <c r="G7" s="4"/>
      <c r="H7" s="4"/>
      <c r="I7" s="4"/>
      <c r="J7" s="4"/>
      <c r="K7" s="4"/>
    </row>
    <row r="8" spans="1:11" ht="15.75" thickBot="1">
      <c r="A8" s="5"/>
      <c r="B8" s="78" t="s">
        <v>26</v>
      </c>
      <c r="C8" s="79"/>
      <c r="D8" s="79"/>
      <c r="E8" s="79"/>
      <c r="F8" s="80"/>
      <c r="G8" s="78" t="s">
        <v>27</v>
      </c>
      <c r="H8" s="79"/>
      <c r="I8" s="79"/>
      <c r="J8" s="79"/>
      <c r="K8" s="80"/>
    </row>
    <row r="9" spans="1:11" ht="15">
      <c r="A9" s="6" t="s">
        <v>7</v>
      </c>
      <c r="B9" s="7" t="s">
        <v>8</v>
      </c>
      <c r="C9" s="8" t="s">
        <v>9</v>
      </c>
      <c r="D9" s="8" t="s">
        <v>28</v>
      </c>
      <c r="E9" s="9" t="s">
        <v>10</v>
      </c>
      <c r="F9" s="10" t="s">
        <v>11</v>
      </c>
      <c r="G9" s="7" t="s">
        <v>8</v>
      </c>
      <c r="H9" s="8" t="s">
        <v>9</v>
      </c>
      <c r="I9" s="8" t="s">
        <v>28</v>
      </c>
      <c r="J9" s="9" t="s">
        <v>10</v>
      </c>
      <c r="K9" s="10" t="s">
        <v>11</v>
      </c>
    </row>
    <row r="10" spans="1:11" ht="15.75" thickBot="1">
      <c r="A10" s="11"/>
      <c r="B10" s="12" t="s">
        <v>12</v>
      </c>
      <c r="C10" s="13" t="s">
        <v>13</v>
      </c>
      <c r="D10" s="13" t="s">
        <v>29</v>
      </c>
      <c r="E10" s="14" t="s">
        <v>14</v>
      </c>
      <c r="F10" s="15" t="s">
        <v>15</v>
      </c>
      <c r="G10" s="12" t="s">
        <v>12</v>
      </c>
      <c r="H10" s="13" t="s">
        <v>13</v>
      </c>
      <c r="I10" s="13" t="s">
        <v>29</v>
      </c>
      <c r="J10" s="14" t="s">
        <v>14</v>
      </c>
      <c r="K10" s="15" t="s">
        <v>15</v>
      </c>
    </row>
    <row r="11" spans="1:11" ht="15">
      <c r="A11" s="16"/>
      <c r="B11" s="17"/>
      <c r="C11" s="18"/>
      <c r="D11" s="18"/>
      <c r="E11" s="19"/>
      <c r="F11" s="5"/>
      <c r="G11" s="20"/>
      <c r="H11" s="21"/>
      <c r="I11" s="18"/>
      <c r="J11" s="19"/>
      <c r="K11" s="5"/>
    </row>
    <row r="12" spans="1:11" ht="15">
      <c r="A12" s="6" t="s">
        <v>16</v>
      </c>
      <c r="B12" s="22">
        <f>B14+B15+B16+B17</f>
        <v>35937665</v>
      </c>
      <c r="C12" s="23">
        <f>+C16+C17</f>
        <v>16338904</v>
      </c>
      <c r="D12" s="23"/>
      <c r="E12" s="24">
        <f>+E16</f>
        <v>46022</v>
      </c>
      <c r="F12" s="25">
        <f>F14+F15+F16+F17</f>
        <v>52322591</v>
      </c>
      <c r="G12" s="26">
        <f>G14+G15+G16+G17</f>
        <v>36954532</v>
      </c>
      <c r="H12" s="27">
        <f>+H16+H17</f>
        <v>11856082</v>
      </c>
      <c r="I12" s="23"/>
      <c r="J12" s="24">
        <f>SUM(J13:J17)</f>
        <v>201090</v>
      </c>
      <c r="K12" s="25">
        <f>K14+K15+K16+K17</f>
        <v>49011704</v>
      </c>
    </row>
    <row r="13" spans="1:11" ht="15">
      <c r="A13" s="16"/>
      <c r="B13" s="28"/>
      <c r="C13" s="29"/>
      <c r="D13" s="29"/>
      <c r="E13" s="30"/>
      <c r="F13" s="31"/>
      <c r="G13" s="32"/>
      <c r="H13" s="33"/>
      <c r="I13" s="39"/>
      <c r="J13" s="34"/>
      <c r="K13" s="35"/>
    </row>
    <row r="14" spans="1:11" ht="15">
      <c r="A14" s="16" t="s">
        <v>17</v>
      </c>
      <c r="B14" s="36">
        <v>17511902</v>
      </c>
      <c r="C14" s="29"/>
      <c r="D14" s="29"/>
      <c r="E14" s="30"/>
      <c r="F14" s="37">
        <f>B14</f>
        <v>17511902</v>
      </c>
      <c r="G14" s="38">
        <v>17889588</v>
      </c>
      <c r="H14" s="33"/>
      <c r="I14" s="39"/>
      <c r="J14" s="34"/>
      <c r="K14" s="37">
        <f>SUM(G14:J14)</f>
        <v>17889588</v>
      </c>
    </row>
    <row r="15" spans="1:11" ht="15">
      <c r="A15" s="16" t="s">
        <v>18</v>
      </c>
      <c r="B15" s="36">
        <v>13191282</v>
      </c>
      <c r="C15" s="29"/>
      <c r="D15" s="29"/>
      <c r="E15" s="30"/>
      <c r="F15" s="37">
        <f>B15</f>
        <v>13191282</v>
      </c>
      <c r="G15" s="38">
        <v>13832829</v>
      </c>
      <c r="H15" s="33"/>
      <c r="I15" s="39"/>
      <c r="J15" s="34"/>
      <c r="K15" s="37">
        <f>SUM(G15:J15)</f>
        <v>13832829</v>
      </c>
    </row>
    <row r="16" spans="1:11" ht="15">
      <c r="A16" s="16" t="s">
        <v>19</v>
      </c>
      <c r="B16" s="36">
        <v>4098885</v>
      </c>
      <c r="C16" s="39">
        <v>15573551</v>
      </c>
      <c r="D16" s="39"/>
      <c r="E16" s="34">
        <v>46022</v>
      </c>
      <c r="F16" s="37">
        <f>+B16+C16+E16</f>
        <v>19718458</v>
      </c>
      <c r="G16" s="38">
        <v>4063879</v>
      </c>
      <c r="H16" s="33">
        <v>11023930</v>
      </c>
      <c r="I16" s="39"/>
      <c r="J16" s="34">
        <v>198090</v>
      </c>
      <c r="K16" s="37">
        <f>SUM(G16:J16)</f>
        <v>15285899</v>
      </c>
    </row>
    <row r="17" spans="1:11" ht="15">
      <c r="A17" s="16" t="s">
        <v>20</v>
      </c>
      <c r="B17" s="36">
        <v>1135596</v>
      </c>
      <c r="C17" s="39">
        <v>765353</v>
      </c>
      <c r="D17" s="39"/>
      <c r="E17" s="34"/>
      <c r="F17" s="37">
        <f>+C17+B17</f>
        <v>1900949</v>
      </c>
      <c r="G17" s="38">
        <v>1168236</v>
      </c>
      <c r="H17" s="33">
        <v>832152</v>
      </c>
      <c r="I17" s="39"/>
      <c r="J17" s="34">
        <v>3000</v>
      </c>
      <c r="K17" s="37">
        <f>SUM(G17:J17)</f>
        <v>2003388</v>
      </c>
    </row>
    <row r="18" spans="1:11" ht="15">
      <c r="A18" s="16"/>
      <c r="B18" s="28"/>
      <c r="C18" s="29"/>
      <c r="D18" s="29"/>
      <c r="E18" s="30"/>
      <c r="F18" s="31"/>
      <c r="G18" s="32"/>
      <c r="H18" s="33"/>
      <c r="I18" s="39"/>
      <c r="J18" s="34"/>
      <c r="K18" s="35"/>
    </row>
    <row r="19" spans="1:11" ht="15">
      <c r="A19" s="6" t="s">
        <v>21</v>
      </c>
      <c r="B19" s="22">
        <f>+B21+B22</f>
        <v>3164904</v>
      </c>
      <c r="C19" s="23">
        <f>+C22+C21</f>
        <v>966411</v>
      </c>
      <c r="D19" s="23">
        <f>+D21</f>
        <v>878981</v>
      </c>
      <c r="E19" s="24">
        <f>+E22</f>
        <v>1182592</v>
      </c>
      <c r="F19" s="25">
        <f>F21+F22</f>
        <v>6192888</v>
      </c>
      <c r="G19" s="26">
        <f>G21+G22</f>
        <v>4262682</v>
      </c>
      <c r="H19" s="27">
        <f>+H22+H21</f>
        <v>1151592</v>
      </c>
      <c r="I19" s="23"/>
      <c r="J19" s="24">
        <f>+J22</f>
        <v>922480</v>
      </c>
      <c r="K19" s="25">
        <f>K21+K22</f>
        <v>6336754</v>
      </c>
    </row>
    <row r="20" spans="1:11" ht="15">
      <c r="A20" s="16"/>
      <c r="B20" s="28"/>
      <c r="C20" s="29"/>
      <c r="D20" s="29"/>
      <c r="E20" s="30"/>
      <c r="F20" s="31"/>
      <c r="G20" s="32"/>
      <c r="H20" s="33"/>
      <c r="I20" s="39"/>
      <c r="J20" s="34"/>
      <c r="K20" s="35"/>
    </row>
    <row r="21" spans="1:11" ht="15">
      <c r="A21" s="16" t="s">
        <v>22</v>
      </c>
      <c r="B21" s="36">
        <v>2866903</v>
      </c>
      <c r="C21" s="39"/>
      <c r="D21" s="39">
        <v>878981</v>
      </c>
      <c r="E21" s="30"/>
      <c r="F21" s="37">
        <f>+B21+D21</f>
        <v>3745884</v>
      </c>
      <c r="G21" s="38">
        <v>3752236</v>
      </c>
      <c r="H21" s="33"/>
      <c r="I21" s="39"/>
      <c r="J21" s="34"/>
      <c r="K21" s="37">
        <f>SUM(G21:J21)</f>
        <v>3752236</v>
      </c>
    </row>
    <row r="22" spans="1:11" ht="15">
      <c r="A22" s="16" t="s">
        <v>23</v>
      </c>
      <c r="B22" s="36">
        <v>298001</v>
      </c>
      <c r="C22" s="39">
        <v>966411</v>
      </c>
      <c r="D22" s="39"/>
      <c r="E22" s="34">
        <v>1182592</v>
      </c>
      <c r="F22" s="37">
        <f>+B22+C22+E22</f>
        <v>2447004</v>
      </c>
      <c r="G22" s="38">
        <v>510446</v>
      </c>
      <c r="H22" s="33">
        <v>1151592</v>
      </c>
      <c r="I22" s="39"/>
      <c r="J22" s="34">
        <v>922480</v>
      </c>
      <c r="K22" s="37">
        <f>SUM(G22:J22)</f>
        <v>2584518</v>
      </c>
    </row>
    <row r="23" spans="1:11" ht="15.75" thickBot="1">
      <c r="A23" s="16"/>
      <c r="B23" s="40"/>
      <c r="C23" s="29"/>
      <c r="D23" s="29"/>
      <c r="E23" s="41"/>
      <c r="F23" s="42"/>
      <c r="G23" s="43"/>
      <c r="H23" s="33"/>
      <c r="I23" s="39"/>
      <c r="J23" s="44"/>
      <c r="K23" s="45"/>
    </row>
    <row r="24" spans="1:11" ht="15.75" thickBot="1">
      <c r="A24" s="46" t="s">
        <v>24</v>
      </c>
      <c r="B24" s="47">
        <f>B12+B19</f>
        <v>39102569</v>
      </c>
      <c r="C24" s="48">
        <f>C12+C19</f>
        <v>17305315</v>
      </c>
      <c r="D24" s="48">
        <f>D12+D19</f>
        <v>878981</v>
      </c>
      <c r="E24" s="49">
        <f>+E12+E19</f>
        <v>1228614</v>
      </c>
      <c r="F24" s="50">
        <f>F12+F19</f>
        <v>58515479</v>
      </c>
      <c r="G24" s="47">
        <f>G12+G19</f>
        <v>41217214</v>
      </c>
      <c r="H24" s="48">
        <f>H12+H19</f>
        <v>13007674</v>
      </c>
      <c r="I24" s="52"/>
      <c r="J24" s="49">
        <f>+J12+J19</f>
        <v>1123570</v>
      </c>
      <c r="K24" s="50">
        <f>K12+K19</f>
        <v>55348458</v>
      </c>
    </row>
    <row r="25" spans="1:11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</sheetData>
  <sheetProtection/>
  <mergeCells count="5">
    <mergeCell ref="A2:K2"/>
    <mergeCell ref="A3:K3"/>
    <mergeCell ref="A4:K4"/>
    <mergeCell ref="B8:F8"/>
    <mergeCell ref="G8:K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N19" sqref="N19"/>
    </sheetView>
  </sheetViews>
  <sheetFormatPr defaultColWidth="11.421875" defaultRowHeight="15"/>
  <cols>
    <col min="1" max="1" width="24.140625" style="0" customWidth="1"/>
  </cols>
  <sheetData>
    <row r="2" spans="1:11" ht="15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3" t="s">
        <v>3</v>
      </c>
      <c r="B6" s="3"/>
      <c r="C6" s="3"/>
      <c r="D6" s="3"/>
      <c r="E6" s="3"/>
      <c r="F6" s="4"/>
      <c r="G6" s="4"/>
      <c r="H6" s="4"/>
      <c r="I6" s="4"/>
      <c r="J6" s="4"/>
      <c r="K6" s="4"/>
    </row>
    <row r="7" spans="1:11" ht="15.75" thickBot="1">
      <c r="A7" s="3" t="s">
        <v>4</v>
      </c>
      <c r="B7" s="3"/>
      <c r="C7" s="3"/>
      <c r="D7" s="3"/>
      <c r="E7" s="3"/>
      <c r="F7" s="4"/>
      <c r="G7" s="4"/>
      <c r="H7" s="4"/>
      <c r="I7" s="4"/>
      <c r="J7" s="4"/>
      <c r="K7" s="4"/>
    </row>
    <row r="8" spans="1:11" ht="15.75" thickBot="1">
      <c r="A8" s="5"/>
      <c r="B8" s="78" t="s">
        <v>30</v>
      </c>
      <c r="C8" s="79"/>
      <c r="D8" s="79"/>
      <c r="E8" s="79"/>
      <c r="F8" s="80"/>
      <c r="G8" s="78" t="s">
        <v>31</v>
      </c>
      <c r="H8" s="79"/>
      <c r="I8" s="79"/>
      <c r="J8" s="79"/>
      <c r="K8" s="80"/>
    </row>
    <row r="9" spans="1:11" ht="15">
      <c r="A9" s="6" t="s">
        <v>7</v>
      </c>
      <c r="B9" s="7" t="s">
        <v>8</v>
      </c>
      <c r="C9" s="8" t="s">
        <v>9</v>
      </c>
      <c r="D9" s="8" t="s">
        <v>28</v>
      </c>
      <c r="E9" s="9" t="s">
        <v>10</v>
      </c>
      <c r="F9" s="10" t="s">
        <v>11</v>
      </c>
      <c r="G9" s="7" t="s">
        <v>8</v>
      </c>
      <c r="H9" s="8" t="s">
        <v>9</v>
      </c>
      <c r="I9" s="8" t="s">
        <v>28</v>
      </c>
      <c r="J9" s="9" t="s">
        <v>10</v>
      </c>
      <c r="K9" s="10" t="s">
        <v>11</v>
      </c>
    </row>
    <row r="10" spans="1:11" ht="15.75" thickBot="1">
      <c r="A10" s="11"/>
      <c r="B10" s="12" t="s">
        <v>12</v>
      </c>
      <c r="C10" s="13" t="s">
        <v>13</v>
      </c>
      <c r="D10" s="13" t="s">
        <v>29</v>
      </c>
      <c r="E10" s="14" t="s">
        <v>14</v>
      </c>
      <c r="F10" s="15" t="s">
        <v>15</v>
      </c>
      <c r="G10" s="12" t="s">
        <v>12</v>
      </c>
      <c r="H10" s="13" t="s">
        <v>13</v>
      </c>
      <c r="I10" s="13" t="s">
        <v>32</v>
      </c>
      <c r="J10" s="14" t="s">
        <v>14</v>
      </c>
      <c r="K10" s="15" t="s">
        <v>15</v>
      </c>
    </row>
    <row r="11" spans="1:11" ht="15">
      <c r="A11" s="16"/>
      <c r="B11" s="17"/>
      <c r="C11" s="18"/>
      <c r="D11" s="18"/>
      <c r="E11" s="19"/>
      <c r="F11" s="5"/>
      <c r="G11" s="20"/>
      <c r="H11" s="21"/>
      <c r="I11" s="18"/>
      <c r="J11" s="19"/>
      <c r="K11" s="5"/>
    </row>
    <row r="12" spans="1:11" ht="15">
      <c r="A12" s="6" t="s">
        <v>16</v>
      </c>
      <c r="B12" s="53">
        <f>B14+B15+B16+B17</f>
        <v>39770073.63999999</v>
      </c>
      <c r="C12" s="53">
        <f>C16+C17</f>
        <v>11249356.86</v>
      </c>
      <c r="D12" s="23"/>
      <c r="E12" s="54">
        <f>+E16</f>
        <v>62709.53</v>
      </c>
      <c r="F12" s="55">
        <f>SUM(B12:E12)</f>
        <v>51082140.029999994</v>
      </c>
      <c r="G12" s="56">
        <f>G14+G15+G16+G17</f>
        <v>42312569.260000005</v>
      </c>
      <c r="H12" s="57">
        <f>+H16+H17</f>
        <v>10471110.72</v>
      </c>
      <c r="I12" s="58"/>
      <c r="J12" s="54">
        <f>SUM(J13:J17)</f>
        <v>47590.65</v>
      </c>
      <c r="K12" s="55">
        <f>K14+K15+K16+K17</f>
        <v>52831270.63000001</v>
      </c>
    </row>
    <row r="13" spans="1:11" ht="15">
      <c r="A13" s="16"/>
      <c r="B13" s="59"/>
      <c r="C13" s="60"/>
      <c r="D13" s="29"/>
      <c r="E13" s="61"/>
      <c r="F13" s="55"/>
      <c r="G13" s="62"/>
      <c r="H13" s="63"/>
      <c r="I13" s="60"/>
      <c r="J13" s="61"/>
      <c r="K13" s="64"/>
    </row>
    <row r="14" spans="1:11" ht="15">
      <c r="A14" s="16" t="s">
        <v>17</v>
      </c>
      <c r="B14" s="59">
        <v>20411231.29</v>
      </c>
      <c r="C14" s="60"/>
      <c r="D14" s="29"/>
      <c r="E14" s="61"/>
      <c r="F14" s="65">
        <f>SUM(B14:E14)</f>
        <v>20411231.29</v>
      </c>
      <c r="G14" s="66">
        <v>21206097.04</v>
      </c>
      <c r="H14" s="63"/>
      <c r="I14" s="60"/>
      <c r="J14" s="61"/>
      <c r="K14" s="65">
        <f>SUM(G14:J14)</f>
        <v>21206097.04</v>
      </c>
    </row>
    <row r="15" spans="1:11" ht="15">
      <c r="A15" s="16" t="s">
        <v>18</v>
      </c>
      <c r="B15" s="59">
        <v>13643226.57</v>
      </c>
      <c r="C15" s="60"/>
      <c r="D15" s="29"/>
      <c r="E15" s="61"/>
      <c r="F15" s="65">
        <f>SUM(B15:E15)</f>
        <v>13643226.57</v>
      </c>
      <c r="G15" s="66">
        <v>13608128.91</v>
      </c>
      <c r="H15" s="63"/>
      <c r="I15" s="60"/>
      <c r="J15" s="61"/>
      <c r="K15" s="65">
        <f>SUM(G15:J15)</f>
        <v>13608128.91</v>
      </c>
    </row>
    <row r="16" spans="1:11" ht="15">
      <c r="A16" s="16" t="s">
        <v>19</v>
      </c>
      <c r="B16" s="59">
        <v>4535934.66</v>
      </c>
      <c r="C16" s="60">
        <v>10221099</v>
      </c>
      <c r="D16" s="39"/>
      <c r="E16" s="61">
        <v>62709.53</v>
      </c>
      <c r="F16" s="65">
        <f>SUM(B16:E16)</f>
        <v>14819743.19</v>
      </c>
      <c r="G16" s="66">
        <v>6367190.04</v>
      </c>
      <c r="H16" s="63">
        <v>9773747.22</v>
      </c>
      <c r="I16" s="60"/>
      <c r="J16" s="61">
        <v>47590.65</v>
      </c>
      <c r="K16" s="65">
        <f>SUM(G16:J16)</f>
        <v>16188527.910000002</v>
      </c>
    </row>
    <row r="17" spans="1:11" ht="15">
      <c r="A17" s="16" t="s">
        <v>20</v>
      </c>
      <c r="B17" s="59">
        <v>1179681.12</v>
      </c>
      <c r="C17" s="60">
        <v>1028257.86</v>
      </c>
      <c r="D17" s="39"/>
      <c r="E17" s="61">
        <v>0</v>
      </c>
      <c r="F17" s="65">
        <f>SUM(B17:E17)</f>
        <v>2207938.98</v>
      </c>
      <c r="G17" s="66">
        <v>1131153.27</v>
      </c>
      <c r="H17" s="63">
        <v>697363.5</v>
      </c>
      <c r="I17" s="60"/>
      <c r="J17" s="61"/>
      <c r="K17" s="65">
        <f>SUM(G17:J17)</f>
        <v>1828516.77</v>
      </c>
    </row>
    <row r="18" spans="1:11" ht="15">
      <c r="A18" s="16"/>
      <c r="B18" s="59"/>
      <c r="C18" s="60"/>
      <c r="D18" s="29"/>
      <c r="E18" s="61"/>
      <c r="F18" s="65"/>
      <c r="G18" s="62"/>
      <c r="H18" s="63"/>
      <c r="I18" s="60"/>
      <c r="J18" s="61"/>
      <c r="K18" s="64"/>
    </row>
    <row r="19" spans="1:11" ht="15">
      <c r="A19" s="6" t="s">
        <v>21</v>
      </c>
      <c r="B19" s="53">
        <f>+B21+B22</f>
        <v>4106934.1500000004</v>
      </c>
      <c r="C19" s="58">
        <f>+C22+C21</f>
        <v>1195051.97</v>
      </c>
      <c r="D19" s="23">
        <f>+D21</f>
        <v>0</v>
      </c>
      <c r="E19" s="54">
        <f>E21</f>
        <v>19519.38</v>
      </c>
      <c r="F19" s="55">
        <f>SUM(B19:E19)</f>
        <v>5321505.5</v>
      </c>
      <c r="G19" s="56">
        <f>G21+G22</f>
        <v>4200493.46</v>
      </c>
      <c r="H19" s="57">
        <f>+H22+H21</f>
        <v>728764.11</v>
      </c>
      <c r="I19" s="58"/>
      <c r="J19" s="54">
        <f>J21+J22</f>
        <v>108590.04999999999</v>
      </c>
      <c r="K19" s="55">
        <f>K21+K22</f>
        <v>5037847.62</v>
      </c>
    </row>
    <row r="20" spans="1:11" ht="15">
      <c r="A20" s="16"/>
      <c r="B20" s="59"/>
      <c r="C20" s="60"/>
      <c r="D20" s="29"/>
      <c r="E20" s="61"/>
      <c r="F20" s="65">
        <f>SUM(B20:E20)</f>
        <v>0</v>
      </c>
      <c r="G20" s="62"/>
      <c r="H20" s="63"/>
      <c r="I20" s="60"/>
      <c r="J20" s="61"/>
      <c r="K20" s="64"/>
    </row>
    <row r="21" spans="1:11" ht="15">
      <c r="A21" s="16" t="s">
        <v>22</v>
      </c>
      <c r="B21" s="59">
        <v>3649596.2</v>
      </c>
      <c r="C21" s="60"/>
      <c r="D21" s="39"/>
      <c r="E21" s="61">
        <v>19519.38</v>
      </c>
      <c r="F21" s="65">
        <f>SUM(B21:E21)</f>
        <v>3669115.58</v>
      </c>
      <c r="G21" s="66">
        <v>3659979.22</v>
      </c>
      <c r="H21" s="63"/>
      <c r="I21" s="60"/>
      <c r="J21" s="61">
        <v>20455.04</v>
      </c>
      <c r="K21" s="65">
        <f>SUM(G21:J21)</f>
        <v>3680434.2600000002</v>
      </c>
    </row>
    <row r="22" spans="1:11" ht="15">
      <c r="A22" s="16" t="s">
        <v>23</v>
      </c>
      <c r="B22" s="59">
        <v>457337.95</v>
      </c>
      <c r="C22" s="60">
        <v>1195051.97</v>
      </c>
      <c r="D22" s="39"/>
      <c r="E22" s="61"/>
      <c r="F22" s="65">
        <f>B22+C22+D22+E22</f>
        <v>1652389.92</v>
      </c>
      <c r="G22" s="66">
        <v>540514.24</v>
      </c>
      <c r="H22" s="63">
        <v>728764.11</v>
      </c>
      <c r="I22" s="60"/>
      <c r="J22" s="61">
        <v>88135.01</v>
      </c>
      <c r="K22" s="65">
        <f>SUM(G22:J22)</f>
        <v>1357413.36</v>
      </c>
    </row>
    <row r="23" spans="1:11" ht="15.75" thickBot="1">
      <c r="A23" s="16"/>
      <c r="B23" s="67"/>
      <c r="C23" s="60"/>
      <c r="D23" s="29"/>
      <c r="E23" s="68"/>
      <c r="F23" s="69"/>
      <c r="G23" s="70"/>
      <c r="H23" s="63"/>
      <c r="I23" s="60"/>
      <c r="J23" s="68"/>
      <c r="K23" s="69"/>
    </row>
    <row r="24" spans="1:11" ht="15.75" thickBot="1">
      <c r="A24" s="46" t="s">
        <v>24</v>
      </c>
      <c r="B24" s="71">
        <f>B12+B19</f>
        <v>43877007.78999999</v>
      </c>
      <c r="C24" s="72">
        <f>C12+C19</f>
        <v>12444408.83</v>
      </c>
      <c r="D24" s="48">
        <f>D12+D19</f>
        <v>0</v>
      </c>
      <c r="E24" s="73">
        <f>+E12+E19</f>
        <v>82228.91</v>
      </c>
      <c r="F24" s="74">
        <f>F12+F19</f>
        <v>56403645.529999994</v>
      </c>
      <c r="G24" s="71">
        <f>G12+G19</f>
        <v>46513062.720000006</v>
      </c>
      <c r="H24" s="72">
        <f>H12+H19</f>
        <v>11199874.83</v>
      </c>
      <c r="I24" s="75"/>
      <c r="J24" s="73">
        <f>+J12+J19</f>
        <v>156180.69999999998</v>
      </c>
      <c r="K24" s="74">
        <f>K12+K19</f>
        <v>57869118.25000001</v>
      </c>
    </row>
    <row r="25" ht="15">
      <c r="A25" s="4" t="s">
        <v>25</v>
      </c>
    </row>
  </sheetData>
  <sheetProtection/>
  <mergeCells count="5">
    <mergeCell ref="A2:K2"/>
    <mergeCell ref="A3:K3"/>
    <mergeCell ref="A4:K4"/>
    <mergeCell ref="B8:F8"/>
    <mergeCell ref="G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2016-02-05T20:14:45Z</dcterms:created>
  <dcterms:modified xsi:type="dcterms:W3CDTF">2016-02-09T19:18:11Z</dcterms:modified>
  <cp:category/>
  <cp:version/>
  <cp:contentType/>
  <cp:contentStatus/>
</cp:coreProperties>
</file>